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360" yWindow="90" windowWidth="13680" windowHeight="8100"/>
  </bookViews>
  <sheets>
    <sheet name="Meßbereichsgrenzen" sheetId="1" r:id="rId1"/>
  </sheets>
  <definedNames>
    <definedName name="_xlnm.Print_Area" localSheetId="0">Meßbereichsgrenzen!$B$2:$H$13</definedName>
  </definedNames>
  <calcPr calcId="145621"/>
</workbook>
</file>

<file path=xl/calcChain.xml><?xml version="1.0" encoding="utf-8"?>
<calcChain xmlns="http://schemas.openxmlformats.org/spreadsheetml/2006/main">
  <c r="F9" i="1" l="1"/>
  <c r="F10" i="1"/>
  <c r="F11" i="1"/>
  <c r="F8" i="1"/>
  <c r="G11" i="1" l="1"/>
  <c r="H11" i="1" s="1"/>
  <c r="G10" i="1"/>
  <c r="H10" i="1" s="1"/>
  <c r="G8" i="1"/>
  <c r="H8" i="1" s="1"/>
  <c r="G9" i="1"/>
  <c r="H9" i="1" s="1"/>
  <c r="I11" i="1"/>
  <c r="I9" i="1"/>
  <c r="I8" i="1"/>
  <c r="I10" i="1"/>
  <c r="J9" i="1" l="1"/>
  <c r="K9" i="1"/>
  <c r="J11" i="1"/>
  <c r="K11" i="1"/>
  <c r="J10" i="1"/>
  <c r="K10" i="1"/>
  <c r="J8" i="1"/>
  <c r="K8" i="1"/>
</calcChain>
</file>

<file path=xl/sharedStrings.xml><?xml version="1.0" encoding="utf-8"?>
<sst xmlns="http://schemas.openxmlformats.org/spreadsheetml/2006/main" count="17" uniqueCount="16">
  <si>
    <t>A</t>
  </si>
  <si>
    <t>B</t>
  </si>
  <si>
    <t>C</t>
  </si>
  <si>
    <t>D</t>
  </si>
  <si>
    <t>Wert * p^0,65  /1000</t>
  </si>
  <si>
    <t>Prüfbereich</t>
  </si>
  <si>
    <t>+500/-500</t>
  </si>
  <si>
    <t>+1000/-750</t>
  </si>
  <si>
    <t>+2000/-750</t>
  </si>
  <si>
    <t>Adapter</t>
  </si>
  <si>
    <t>Leakage Test in accordance to EN 12599 with Wöhler DP 700</t>
  </si>
  <si>
    <t>Testpressure</t>
  </si>
  <si>
    <t>Surface</t>
  </si>
  <si>
    <t>Class</t>
  </si>
  <si>
    <t>max. leakage rate</t>
  </si>
  <si>
    <t>other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</si>
</sst>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\ &quot;m³/s /m²&quot;"/>
    <numFmt numFmtId="165" formatCode="0\ &quot;Pa&quot;"/>
    <numFmt numFmtId="166" formatCode="0.000000000\ &quot;m³/s /m²&quot;"/>
    <numFmt numFmtId="167" formatCode="0.000\ &quot;l/s /m²&quot;"/>
    <numFmt numFmtId="168" formatCode="0.00\ &quot;m²&quot;"/>
    <numFmt numFmtId="169" formatCode="0.00\ &quot;l/s&quot;"/>
    <numFmt numFmtId="170" formatCode="0.000\ &quot;m³/h&quot;"/>
    <numFmt numFmtId="171" formatCode="0.0000\ &quot;l/s&quot;"/>
    <numFmt numFmtId="172" formatCode="0.0\ &quot;l/h&quot;"/>
  </numFmts>
  <fonts count="6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7" fontId="0" fillId="0" borderId="0" xfId="0" applyNumberFormat="1"/>
    <xf numFmtId="169" fontId="0" fillId="0" borderId="5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0" fontId="4" fillId="0" borderId="0" xfId="0" applyFont="1"/>
    <xf numFmtId="0" fontId="3" fillId="0" borderId="3" xfId="0" applyFont="1" applyBorder="1" applyAlignment="1">
      <alignment horizontal="center"/>
    </xf>
    <xf numFmtId="165" fontId="0" fillId="2" borderId="0" xfId="0" applyNumberFormat="1" applyFill="1" applyAlignment="1" applyProtection="1">
      <alignment horizontal="center"/>
      <protection locked="0"/>
    </xf>
    <xf numFmtId="168" fontId="0" fillId="2" borderId="0" xfId="0" applyNumberFormat="1" applyFill="1" applyAlignment="1" applyProtection="1">
      <alignment horizontal="center"/>
      <protection locked="0"/>
    </xf>
    <xf numFmtId="171" fontId="5" fillId="0" borderId="5" xfId="0" applyNumberFormat="1" applyFont="1" applyBorder="1" applyAlignment="1">
      <alignment horizontal="right"/>
    </xf>
    <xf numFmtId="170" fontId="5" fillId="0" borderId="0" xfId="0" applyNumberFormat="1" applyFont="1" applyAlignment="1">
      <alignment horizontal="right"/>
    </xf>
    <xf numFmtId="172" fontId="5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104775</xdr:rowOff>
    </xdr:from>
    <xdr:to>
      <xdr:col>11</xdr:col>
      <xdr:colOff>114300</xdr:colOff>
      <xdr:row>3</xdr:row>
      <xdr:rowOff>103506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104775"/>
          <a:ext cx="1866900" cy="522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showGridLines="0" tabSelected="1" workbookViewId="0">
      <selection activeCell="H5" sqref="G5:H5"/>
    </sheetView>
  </sheetViews>
  <sheetFormatPr baseColWidth="10" defaultRowHeight="12.75"/>
  <cols>
    <col min="1" max="1" width="2.5703125" customWidth="1"/>
    <col min="2" max="2" width="16.85546875" customWidth="1"/>
    <col min="3" max="3" width="17.85546875" hidden="1" customWidth="1"/>
    <col min="4" max="4" width="9.140625" hidden="1" customWidth="1"/>
    <col min="5" max="5" width="9.5703125" hidden="1" customWidth="1"/>
    <col min="6" max="6" width="21.7109375" hidden="1" customWidth="1"/>
    <col min="7" max="7" width="42.7109375" customWidth="1"/>
    <col min="8" max="8" width="17.140625" style="4" customWidth="1"/>
  </cols>
  <sheetData>
    <row r="2" spans="2:11" ht="15.75">
      <c r="B2" s="6" t="s">
        <v>10</v>
      </c>
    </row>
    <row r="4" spans="2:11">
      <c r="G4" s="5" t="s">
        <v>11</v>
      </c>
      <c r="H4" t="s">
        <v>12</v>
      </c>
    </row>
    <row r="5" spans="2:11">
      <c r="G5" s="16">
        <v>1000</v>
      </c>
      <c r="H5" s="17">
        <v>150</v>
      </c>
    </row>
    <row r="6" spans="2:11" ht="13.5" thickBot="1"/>
    <row r="7" spans="2:11">
      <c r="B7" s="10" t="s">
        <v>13</v>
      </c>
      <c r="C7" t="s">
        <v>4</v>
      </c>
      <c r="D7" t="s">
        <v>5</v>
      </c>
      <c r="G7" s="15" t="s">
        <v>14</v>
      </c>
      <c r="H7" s="9" t="s">
        <v>9</v>
      </c>
      <c r="J7" s="10" t="s">
        <v>15</v>
      </c>
    </row>
    <row r="8" spans="2:11">
      <c r="B8" s="10" t="s">
        <v>0</v>
      </c>
      <c r="C8" s="1">
        <v>2.7E-2</v>
      </c>
      <c r="D8" s="2" t="s">
        <v>6</v>
      </c>
      <c r="F8" s="3">
        <f>$C8*G$5^0.65/1000</f>
        <v>2.4063775329611131E-3</v>
      </c>
      <c r="G8" s="12" t="str">
        <f>IF(F8*1000*$H$5&gt;55,"Leakage to high, reduce pressure or surface",F8*1000*$H$5)</f>
        <v>Leakage to high, reduce pressure or surface</v>
      </c>
      <c r="H8" s="7" t="str">
        <f>IF(G8&lt;0.3,"Adapter 0,3","w/o Adapter")</f>
        <v>w/o Adapter</v>
      </c>
      <c r="I8" s="18">
        <f>F8*1000*$H$5</f>
        <v>360.95662994416693</v>
      </c>
      <c r="J8" s="19">
        <f>I8*3.6</f>
        <v>1299.4438677990011</v>
      </c>
      <c r="K8" s="20">
        <f>I8*3600</f>
        <v>1299443.867799001</v>
      </c>
    </row>
    <row r="9" spans="2:11">
      <c r="B9" s="10" t="s">
        <v>1</v>
      </c>
      <c r="C9" s="1">
        <v>8.9999999999999993E-3</v>
      </c>
      <c r="D9" s="2" t="s">
        <v>7</v>
      </c>
      <c r="F9" s="3">
        <f>$C9*G$5^0.65/1000</f>
        <v>8.0212584432037099E-4</v>
      </c>
      <c r="G9" s="12" t="str">
        <f>IF(F9*1000*$H$5&gt;55,"Leakage to high, reduce pressure or surface",F9*1000*$H$5)</f>
        <v>Leakage to high, reduce pressure or surface</v>
      </c>
      <c r="H9" s="7" t="str">
        <f>IF(G9&lt;0.3,"Adapter 0,3","w/o Adapter")</f>
        <v>w/o Adapter</v>
      </c>
      <c r="I9" s="18">
        <f>F9*1000*$H$5</f>
        <v>120.31887664805565</v>
      </c>
      <c r="J9" s="19">
        <f t="shared" ref="J9:J11" si="0">I9*3.6</f>
        <v>433.14795593300033</v>
      </c>
      <c r="K9" s="20">
        <f t="shared" ref="K9:K11" si="1">I9*3600</f>
        <v>433147.95593300031</v>
      </c>
    </row>
    <row r="10" spans="2:11">
      <c r="B10" s="10" t="s">
        <v>2</v>
      </c>
      <c r="C10" s="1">
        <v>3.0000000000000001E-3</v>
      </c>
      <c r="D10" s="2" t="s">
        <v>8</v>
      </c>
      <c r="F10" s="3">
        <f>$C10*G$5^0.65/1000</f>
        <v>2.6737528144012368E-4</v>
      </c>
      <c r="G10" s="12">
        <f>IF(F10*1000*$H$5&gt;55,"Leakage to high, reduce pressure or surface",F10*1000*$H$5)</f>
        <v>40.106292216018552</v>
      </c>
      <c r="H10" s="7" t="str">
        <f>IF(G10&lt;0.3,"Adapter 0,3","w/o Adapter")</f>
        <v>w/o Adapter</v>
      </c>
      <c r="I10" s="18">
        <f>F10*1000*$H$5</f>
        <v>40.106292216018552</v>
      </c>
      <c r="J10" s="19">
        <f t="shared" si="0"/>
        <v>144.3826519776668</v>
      </c>
      <c r="K10" s="20">
        <f t="shared" si="1"/>
        <v>144382.6519776668</v>
      </c>
    </row>
    <row r="11" spans="2:11" ht="13.5" thickBot="1">
      <c r="B11" s="10" t="s">
        <v>3</v>
      </c>
      <c r="C11" s="1">
        <v>1E-3</v>
      </c>
      <c r="D11" s="2" t="s">
        <v>8</v>
      </c>
      <c r="F11" s="3">
        <f>$C11*G$5^0.65/1000</f>
        <v>8.9125093813374561E-5</v>
      </c>
      <c r="G11" s="13">
        <f>IF(F11*1000*$H$5&gt;55,"Leakage to high, reduce pressure or surface",F11*1000*$H$5)</f>
        <v>13.368764072006185</v>
      </c>
      <c r="H11" s="8" t="str">
        <f>IF(G11&lt;0.3,"Adapter 0,3","w/o Adapter")</f>
        <v>w/o Adapter</v>
      </c>
      <c r="I11" s="18">
        <f>F11*1000*$H$5</f>
        <v>13.368764072006185</v>
      </c>
      <c r="J11" s="19">
        <f t="shared" si="0"/>
        <v>48.127550659222265</v>
      </c>
      <c r="K11" s="20">
        <f t="shared" si="1"/>
        <v>48127.550659222266</v>
      </c>
    </row>
    <row r="13" spans="2:11">
      <c r="F13" s="11"/>
    </row>
    <row r="19" spans="7:7">
      <c r="G19" s="14"/>
    </row>
  </sheetData>
  <sheetProtection password="CC71" sheet="1" objects="1" scenarios="1" selectLockedCells="1"/>
  <phoneticPr fontId="1" type="noConversion"/>
  <pageMargins left="0.36" right="0.22" top="0.984251969" bottom="0.984251969" header="0.4921259845" footer="0.4921259845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Meßbereichsgrenzen</vt:lpstr>
      <vt:lpstr>Meßbereichsgrenzen!Druckbereich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</dc:creator>
  <cp:lastModifiedBy>Schröder, Melvin</cp:lastModifiedBy>
  <cp:lastPrinted>2007-10-26T07:45:39Z</cp:lastPrinted>
  <dcterms:created xsi:type="dcterms:W3CDTF">2004-12-03T12:19:55Z</dcterms:created>
  <dcterms:modified xsi:type="dcterms:W3CDTF">2018-05-23T08:19:41Z</dcterms:modified>
</cp:coreProperties>
</file>